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'1кв'!$A$1:$E$53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6" i="27" l="1"/>
  <c r="C13" i="27"/>
  <c r="C14" i="27"/>
  <c r="C12" i="27"/>
  <c r="C9" i="27"/>
  <c r="C8" i="27"/>
  <c r="C6" i="27"/>
  <c r="B45" i="26"/>
  <c r="C25" i="27"/>
  <c r="C19" i="27"/>
  <c r="C10" i="27"/>
  <c r="B48" i="26"/>
  <c r="E23" i="26"/>
  <c r="E22" i="26"/>
  <c r="E26" i="26" s="1"/>
  <c r="B49" i="26" s="1"/>
  <c r="C20" i="27" l="1"/>
  <c r="B50" i="26"/>
  <c r="B50" i="25"/>
  <c r="B48" i="25"/>
  <c r="B45" i="25"/>
  <c r="B48" i="24" l="1"/>
  <c r="E23" i="25" l="1"/>
  <c r="E22" i="25"/>
  <c r="E23" i="24"/>
  <c r="E22" i="24"/>
  <c r="E26" i="24" s="1"/>
  <c r="B49" i="24" s="1"/>
  <c r="E26" i="25" l="1"/>
  <c r="B49" i="25" s="1"/>
  <c r="B51" i="23"/>
  <c r="E26" i="23" l="1"/>
  <c r="E27" i="23"/>
  <c r="E25" i="23"/>
  <c r="E23" i="23"/>
  <c r="E22" i="23"/>
  <c r="E29" i="23" l="1"/>
  <c r="B52" i="23"/>
  <c r="B53" i="23" s="1"/>
  <c r="B45" i="24" s="1"/>
  <c r="B50" i="24" s="1"/>
</calcChain>
</file>

<file path=xl/sharedStrings.xml><?xml version="1.0" encoding="utf-8"?>
<sst xmlns="http://schemas.openxmlformats.org/spreadsheetml/2006/main" count="258" uniqueCount="97">
  <si>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</si>
  <si>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</si>
  <si>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</si>
  <si>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</si>
  <si>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</si>
  <si>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</si>
  <si>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</si>
  <si>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</si>
  <si>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</si>
  <si>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</si>
  <si>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</si>
  <si>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</si>
  <si>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</si>
  <si>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</si>
  <si>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</si>
  <si>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</si>
  <si>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</si>
  <si>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</si>
  <si>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</si>
  <si>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</si>
  <si>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</si>
  <si>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</si>
  <si>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</si>
  <si>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</si>
  <si>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</si>
  <si>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Лесная, д. 14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</si>
  <si>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№36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</si>
  <si>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</si>
  <si>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</si>
  <si>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</si>
  <si>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</si>
  <si>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</si>
  <si>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Общая площадь квартир - 380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</si>
  <si>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</si>
  <si>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</si>
  <si>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</si>
  <si>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№58 от 23.04.2018 г.</t>
    </r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</si>
  <si>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</si>
  <si>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</si>
  <si>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</si>
  <si>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Моргун Михаила Ивановича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</si>
  <si>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 в лице председателя совета дома Моргун М.И.</t>
    </r>
  </si>
  <si>
    <t xml:space="preserve">Услуги по содержанию многоквартирного дома </t>
  </si>
  <si>
    <t>1 квартал</t>
  </si>
  <si>
    <t>Предъявлено населению 17464,77 руб.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</si>
  <si>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</si>
  <si>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</si>
  <si>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Бовкун Алексея Александровича</t>
    </r>
  </si>
  <si>
    <t>Опиловка деревьев  (кв.4)</t>
  </si>
  <si>
    <t>Частичный ремонт шиферной кровли (кв.4)</t>
  </si>
  <si>
    <t>Крепление козырьков 2 шт.(кв7)</t>
  </si>
  <si>
    <t>январь</t>
  </si>
  <si>
    <t>февраль</t>
  </si>
  <si>
    <t>март</t>
  </si>
  <si>
    <t>ч/ч</t>
  </si>
  <si>
    <t xml:space="preserve">           2. Всего за период с "01" 01 2023 г. по "31" 03 2023 г. выполнено работ (оказано услуг) на общую сумму двадцать пять  тысяч пятьсот тридцать три рубля 06 копеек.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</si>
  <si>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</si>
  <si>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Интернет Ростелеком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</si>
  <si>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</si>
  <si>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</si>
  <si>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</si>
  <si>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</si>
  <si>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</si>
  <si>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</si>
  <si>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"30" 06 2023 г. выполнено работ (оказано услуг) на общую сумму четырнадцать тысяч двести двадцать рублей 88 копеек.</t>
  </si>
  <si>
    <t xml:space="preserve">           2. Всего за период с "01" 07 2023 г. по "30" 09 2023 г. выполнено работ (оказано услуг) на общую сумму пятнадцать тысяч триста двадцать один рубль 60 копеек.</t>
  </si>
  <si>
    <t>Предъявлено населению 19539,6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</si>
  <si>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</si>
  <si>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</si>
  <si>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</si>
  <si>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</si>
  <si>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</si>
  <si>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</si>
  <si>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</si>
  <si>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</si>
  <si>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</si>
  <si>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Дератизация, дезинсекция 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</si>
  <si>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</si>
  <si>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</si>
  <si>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</si>
  <si>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</si>
  <si>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</si>
  <si>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</si>
  <si>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</si>
  <si>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</si>
  <si>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</si>
  <si>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</si>
  <si>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</si>
  <si>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</si>
  <si>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</si>
  <si>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</si>
  <si>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</si>
  <si>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</si>
  <si>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пятнадцать тысяч триста двадцать один рубль 60 копеек.</t>
  </si>
  <si>
    <t>по ж.д. ул. Лесная, д. 14</t>
  </si>
  <si>
    <t>Начислено всего 74008,74</t>
  </si>
  <si>
    <t>Непредвиденные работы 47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</si>
</sst>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1" zoomScaleSheetLayoutView="100" workbookViewId="0">
      <selection activeCell="D25" sqref="D25:D27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2.2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45</v>
      </c>
      <c r="B3" s="40"/>
      <c r="C3" s="40"/>
      <c r="D3" s="40"/>
      <c r="E3" s="40"/>
    </row>
    <row r="4" spans="1:5" s="1" customFormat="1" ht="15.6" customHeight="1" x14ac:dyDescent="0.25">
      <c r="A4" s="21" t="s">
        <v>13</v>
      </c>
      <c r="B4" s="4"/>
      <c r="C4" s="4"/>
      <c r="D4" s="41" t="s">
        <v>46</v>
      </c>
      <c r="E4" s="41"/>
    </row>
    <row r="5" spans="1:5" x14ac:dyDescent="0.25">
      <c r="A5" s="24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40</v>
      </c>
      <c r="B9" s="42"/>
      <c r="C9" s="42"/>
      <c r="D9" s="42"/>
      <c r="E9" s="42"/>
    </row>
    <row r="10" spans="1:5" ht="28.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42" t="s">
        <v>36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4" t="s">
        <v>2</v>
      </c>
      <c r="B14" s="47"/>
      <c r="C14" s="47"/>
      <c r="D14" s="47"/>
      <c r="E14" s="47"/>
    </row>
    <row r="15" spans="1:5" ht="12.75" customHeight="1" x14ac:dyDescent="0.25">
      <c r="A15" s="42" t="s">
        <v>47</v>
      </c>
      <c r="B15" s="42"/>
      <c r="C15" s="42"/>
      <c r="D15" s="42"/>
      <c r="E15" s="42"/>
    </row>
    <row r="16" spans="1:5" x14ac:dyDescent="0.25">
      <c r="A16" s="44" t="s">
        <v>16</v>
      </c>
      <c r="B16" s="47"/>
      <c r="C16" s="47"/>
      <c r="D16" s="47"/>
      <c r="E16" s="47"/>
    </row>
    <row r="17" spans="1:7" ht="29.25" customHeight="1" x14ac:dyDescent="0.25">
      <c r="A17" s="42" t="s">
        <v>17</v>
      </c>
      <c r="B17" s="42"/>
      <c r="C17" s="42"/>
      <c r="D17" s="42"/>
      <c r="E17" s="42"/>
    </row>
    <row r="18" spans="1:7" ht="58.5" customHeight="1" x14ac:dyDescent="0.25">
      <c r="A18" s="42" t="s">
        <v>26</v>
      </c>
      <c r="B18" s="42"/>
      <c r="C18" s="42"/>
      <c r="D18" s="42"/>
      <c r="E18" s="42"/>
    </row>
    <row r="19" spans="1:7" ht="31.5" customHeight="1" x14ac:dyDescent="0.25">
      <c r="A19" s="43" t="s">
        <v>27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380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42</v>
      </c>
      <c r="B22" s="9" t="s">
        <v>38</v>
      </c>
      <c r="C22" s="3" t="s">
        <v>4</v>
      </c>
      <c r="D22" s="3">
        <v>8.1199999999999992</v>
      </c>
      <c r="E22" s="8">
        <f>D22*F20*G20</f>
        <v>9256.7999999999993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D23*F20*3</f>
        <v>4446</v>
      </c>
    </row>
    <row r="24" spans="1:7" x14ac:dyDescent="0.25">
      <c r="A24" s="7" t="s">
        <v>28</v>
      </c>
      <c r="B24" s="9" t="s">
        <v>43</v>
      </c>
      <c r="C24" s="3" t="s">
        <v>29</v>
      </c>
      <c r="D24" s="3"/>
      <c r="E24" s="8">
        <v>740.61</v>
      </c>
    </row>
    <row r="25" spans="1:7" x14ac:dyDescent="0.25">
      <c r="A25" s="31" t="s">
        <v>48</v>
      </c>
      <c r="B25" s="9" t="s">
        <v>51</v>
      </c>
      <c r="C25" s="3" t="s">
        <v>54</v>
      </c>
      <c r="D25" s="3">
        <v>42</v>
      </c>
      <c r="E25" s="8">
        <f>D25*235.95</f>
        <v>9909.9</v>
      </c>
    </row>
    <row r="26" spans="1:7" ht="30" x14ac:dyDescent="0.25">
      <c r="A26" s="31" t="s">
        <v>49</v>
      </c>
      <c r="B26" s="9" t="s">
        <v>52</v>
      </c>
      <c r="C26" s="3" t="s">
        <v>54</v>
      </c>
      <c r="D26" s="3">
        <v>3</v>
      </c>
      <c r="E26" s="8">
        <f>D26*235.95</f>
        <v>707.84999999999991</v>
      </c>
    </row>
    <row r="27" spans="1:7" x14ac:dyDescent="0.25">
      <c r="A27" s="31" t="s">
        <v>50</v>
      </c>
      <c r="B27" s="9" t="s">
        <v>53</v>
      </c>
      <c r="C27" s="3" t="s">
        <v>54</v>
      </c>
      <c r="D27" s="3">
        <v>2</v>
      </c>
      <c r="E27" s="8">
        <f t="shared" ref="E27" si="0">D27*235.95</f>
        <v>471.9</v>
      </c>
    </row>
    <row r="28" spans="1:7" x14ac:dyDescent="0.25">
      <c r="A28" s="7"/>
      <c r="B28" s="9"/>
      <c r="C28" s="3"/>
      <c r="D28" s="3"/>
      <c r="E28" s="8"/>
    </row>
    <row r="29" spans="1:7" s="14" customFormat="1" ht="14.25" x14ac:dyDescent="0.2">
      <c r="A29" s="10" t="s">
        <v>24</v>
      </c>
      <c r="B29" s="11"/>
      <c r="C29" s="12"/>
      <c r="D29" s="12"/>
      <c r="E29" s="13">
        <f>SUM(E22:E28)</f>
        <v>25533.059999999998</v>
      </c>
    </row>
    <row r="31" spans="1:7" ht="31.15" customHeight="1" x14ac:dyDescent="0.25">
      <c r="A31" s="49" t="s">
        <v>55</v>
      </c>
      <c r="B31" s="49"/>
      <c r="C31" s="49"/>
      <c r="D31" s="49"/>
      <c r="E31" s="49"/>
    </row>
    <row r="32" spans="1:7" ht="30.6" customHeight="1" x14ac:dyDescent="0.25">
      <c r="A32" s="42" t="s">
        <v>21</v>
      </c>
      <c r="B32" s="42"/>
      <c r="C32" s="42"/>
      <c r="D32" s="42"/>
      <c r="E32" s="42"/>
    </row>
    <row r="33" spans="1:5" ht="20.45" customHeight="1" x14ac:dyDescent="0.25">
      <c r="A33" s="42" t="s">
        <v>20</v>
      </c>
      <c r="B33" s="42"/>
      <c r="C33" s="42"/>
      <c r="D33" s="42"/>
      <c r="E33" s="42"/>
    </row>
    <row r="34" spans="1:5" ht="28.5" customHeight="1" x14ac:dyDescent="0.25">
      <c r="A34" s="42" t="s">
        <v>30</v>
      </c>
      <c r="B34" s="42"/>
      <c r="C34" s="42"/>
      <c r="D34" s="42"/>
      <c r="E34" s="42"/>
    </row>
    <row r="35" spans="1:5" x14ac:dyDescent="0.25">
      <c r="A35" s="42" t="s">
        <v>18</v>
      </c>
      <c r="B35" s="42"/>
      <c r="C35" s="42"/>
      <c r="D35" s="42"/>
      <c r="E35" s="42"/>
    </row>
    <row r="36" spans="1:5" x14ac:dyDescent="0.25">
      <c r="A36" s="25"/>
      <c r="B36" s="25"/>
      <c r="C36" s="25"/>
      <c r="D36" s="25"/>
      <c r="E36" s="25"/>
    </row>
    <row r="37" spans="1:5" x14ac:dyDescent="0.25">
      <c r="A37" s="25"/>
      <c r="B37" s="25"/>
      <c r="C37" s="25"/>
      <c r="D37" s="25"/>
      <c r="E37" s="25"/>
    </row>
    <row r="38" spans="1:5" x14ac:dyDescent="0.25">
      <c r="A38" s="50" t="s">
        <v>5</v>
      </c>
      <c r="B38" s="50"/>
      <c r="C38" s="50"/>
      <c r="D38" s="50"/>
      <c r="E38" s="50"/>
    </row>
    <row r="39" spans="1:5" x14ac:dyDescent="0.25">
      <c r="A39" s="42" t="s">
        <v>18</v>
      </c>
      <c r="B39" s="42"/>
      <c r="C39" s="42"/>
      <c r="D39" s="42"/>
      <c r="E39" s="42"/>
    </row>
    <row r="40" spans="1:5" x14ac:dyDescent="0.25">
      <c r="A40" s="51" t="s">
        <v>56</v>
      </c>
      <c r="B40" s="51"/>
      <c r="C40" s="51"/>
      <c r="D40" s="51"/>
      <c r="E40" s="5"/>
    </row>
    <row r="41" spans="1:5" x14ac:dyDescent="0.25">
      <c r="B41" s="48" t="s">
        <v>19</v>
      </c>
      <c r="C41" s="48"/>
      <c r="D41" s="48"/>
      <c r="E41" s="6" t="s">
        <v>6</v>
      </c>
    </row>
    <row r="42" spans="1:5" x14ac:dyDescent="0.25">
      <c r="A42" s="23"/>
      <c r="B42" s="23"/>
      <c r="C42" s="23"/>
      <c r="D42" s="23"/>
      <c r="E42" s="23"/>
    </row>
    <row r="43" spans="1:5" x14ac:dyDescent="0.25">
      <c r="A43" s="51" t="s">
        <v>41</v>
      </c>
      <c r="B43" s="51"/>
      <c r="C43" s="51"/>
      <c r="D43" s="51"/>
      <c r="E43" s="5"/>
    </row>
    <row r="44" spans="1:5" x14ac:dyDescent="0.25">
      <c r="B44" s="48" t="s">
        <v>19</v>
      </c>
      <c r="C44" s="48"/>
      <c r="D44" s="48"/>
      <c r="E44" s="6" t="s">
        <v>6</v>
      </c>
    </row>
    <row r="46" spans="1:5" x14ac:dyDescent="0.25">
      <c r="A46" s="18" t="s">
        <v>32</v>
      </c>
    </row>
    <row r="47" spans="1:5" x14ac:dyDescent="0.25">
      <c r="A47" s="14" t="s">
        <v>31</v>
      </c>
    </row>
    <row r="48" spans="1:5" x14ac:dyDescent="0.25">
      <c r="A48" s="2" t="s">
        <v>37</v>
      </c>
      <c r="B48" s="15">
        <v>-170.13</v>
      </c>
    </row>
    <row r="49" spans="1:2" x14ac:dyDescent="0.25">
      <c r="A49" s="19" t="s">
        <v>44</v>
      </c>
      <c r="B49" s="16"/>
    </row>
    <row r="50" spans="1:2" x14ac:dyDescent="0.25">
      <c r="A50" s="2" t="s">
        <v>33</v>
      </c>
      <c r="B50" s="16">
        <v>17464.77</v>
      </c>
    </row>
    <row r="51" spans="1:2" x14ac:dyDescent="0.25">
      <c r="A51" s="2" t="s">
        <v>57</v>
      </c>
      <c r="B51" s="16">
        <f>150*9</f>
        <v>1350</v>
      </c>
    </row>
    <row r="52" spans="1:2" ht="30" x14ac:dyDescent="0.25">
      <c r="A52" s="26" t="s">
        <v>34</v>
      </c>
      <c r="B52" s="16">
        <f>E29</f>
        <v>25533.059999999998</v>
      </c>
    </row>
    <row r="53" spans="1:2" x14ac:dyDescent="0.25">
      <c r="A53" s="17" t="s">
        <v>35</v>
      </c>
      <c r="B53" s="20">
        <f>B48+B50+B51-B52</f>
        <v>-6888.4199999999983</v>
      </c>
    </row>
  </sheetData>
  <mergeCells count="30">
    <mergeCell ref="B44:D44"/>
    <mergeCell ref="A20:E20"/>
    <mergeCell ref="A31:E31"/>
    <mergeCell ref="A32:E32"/>
    <mergeCell ref="A33:E33"/>
    <mergeCell ref="A34:E34"/>
    <mergeCell ref="A35:E35"/>
    <mergeCell ref="A38:E38"/>
    <mergeCell ref="A39:E39"/>
    <mergeCell ref="A40:D40"/>
    <mergeCell ref="B41:D41"/>
    <mergeCell ref="A43:D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SheetLayoutView="100" workbookViewId="0">
      <selection activeCell="H39" sqref="H39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2.2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58</v>
      </c>
      <c r="B3" s="40"/>
      <c r="C3" s="40"/>
      <c r="D3" s="40"/>
      <c r="E3" s="40"/>
    </row>
    <row r="4" spans="1:5" s="1" customFormat="1" ht="15.6" customHeight="1" x14ac:dyDescent="0.25">
      <c r="A4" s="21" t="s">
        <v>13</v>
      </c>
      <c r="B4" s="4"/>
      <c r="C4" s="4"/>
      <c r="D4" s="41" t="s">
        <v>59</v>
      </c>
      <c r="E4" s="41"/>
    </row>
    <row r="5" spans="1:5" x14ac:dyDescent="0.25">
      <c r="A5" s="30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40</v>
      </c>
      <c r="B9" s="42"/>
      <c r="C9" s="42"/>
      <c r="D9" s="42"/>
      <c r="E9" s="42"/>
    </row>
    <row r="10" spans="1:5" ht="28.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42" t="s">
        <v>36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4" t="s">
        <v>2</v>
      </c>
      <c r="B14" s="47"/>
      <c r="C14" s="47"/>
      <c r="D14" s="47"/>
      <c r="E14" s="47"/>
    </row>
    <row r="15" spans="1:5" ht="12.75" customHeight="1" x14ac:dyDescent="0.25">
      <c r="A15" s="42" t="s">
        <v>47</v>
      </c>
      <c r="B15" s="42"/>
      <c r="C15" s="42"/>
      <c r="D15" s="42"/>
      <c r="E15" s="42"/>
    </row>
    <row r="16" spans="1:5" x14ac:dyDescent="0.25">
      <c r="A16" s="44" t="s">
        <v>16</v>
      </c>
      <c r="B16" s="47"/>
      <c r="C16" s="47"/>
      <c r="D16" s="47"/>
      <c r="E16" s="47"/>
    </row>
    <row r="17" spans="1:7" ht="29.25" customHeight="1" x14ac:dyDescent="0.25">
      <c r="A17" s="42" t="s">
        <v>17</v>
      </c>
      <c r="B17" s="42"/>
      <c r="C17" s="42"/>
      <c r="D17" s="42"/>
      <c r="E17" s="42"/>
    </row>
    <row r="18" spans="1:7" ht="58.5" customHeight="1" x14ac:dyDescent="0.25">
      <c r="A18" s="42" t="s">
        <v>26</v>
      </c>
      <c r="B18" s="42"/>
      <c r="C18" s="42"/>
      <c r="D18" s="42"/>
      <c r="E18" s="42"/>
    </row>
    <row r="19" spans="1:7" ht="31.5" customHeight="1" x14ac:dyDescent="0.25">
      <c r="A19" s="43" t="s">
        <v>27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380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42</v>
      </c>
      <c r="B22" s="9" t="s">
        <v>38</v>
      </c>
      <c r="C22" s="3" t="s">
        <v>4</v>
      </c>
      <c r="D22" s="3">
        <v>8.1199999999999992</v>
      </c>
      <c r="E22" s="8">
        <f>D22*F20*G20</f>
        <v>9256.7999999999993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D23*F20*3</f>
        <v>4446</v>
      </c>
    </row>
    <row r="24" spans="1:7" x14ac:dyDescent="0.25">
      <c r="A24" s="7" t="s">
        <v>28</v>
      </c>
      <c r="B24" s="9" t="s">
        <v>60</v>
      </c>
      <c r="C24" s="3" t="s">
        <v>29</v>
      </c>
      <c r="D24" s="3"/>
      <c r="E24" s="8">
        <v>518.08000000000004</v>
      </c>
    </row>
    <row r="25" spans="1:7" x14ac:dyDescent="0.25">
      <c r="A25" s="7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14220.88</v>
      </c>
    </row>
    <row r="28" spans="1:7" ht="31.15" customHeight="1" x14ac:dyDescent="0.25">
      <c r="A28" s="49" t="s">
        <v>64</v>
      </c>
      <c r="B28" s="49"/>
      <c r="C28" s="49"/>
      <c r="D28" s="49"/>
      <c r="E28" s="49"/>
    </row>
    <row r="29" spans="1:7" ht="30.6" customHeight="1" x14ac:dyDescent="0.25">
      <c r="A29" s="42" t="s">
        <v>21</v>
      </c>
      <c r="B29" s="42"/>
      <c r="C29" s="42"/>
      <c r="D29" s="42"/>
      <c r="E29" s="42"/>
    </row>
    <row r="30" spans="1:7" ht="20.45" customHeight="1" x14ac:dyDescent="0.25">
      <c r="A30" s="42" t="s">
        <v>20</v>
      </c>
      <c r="B30" s="42"/>
      <c r="C30" s="42"/>
      <c r="D30" s="42"/>
      <c r="E30" s="42"/>
    </row>
    <row r="31" spans="1:7" ht="28.5" customHeight="1" x14ac:dyDescent="0.25">
      <c r="A31" s="42" t="s">
        <v>30</v>
      </c>
      <c r="B31" s="42"/>
      <c r="C31" s="42"/>
      <c r="D31" s="42"/>
      <c r="E31" s="42"/>
    </row>
    <row r="32" spans="1:7" x14ac:dyDescent="0.25">
      <c r="A32" s="42" t="s">
        <v>18</v>
      </c>
      <c r="B32" s="42"/>
      <c r="C32" s="42"/>
      <c r="D32" s="42"/>
      <c r="E32" s="42"/>
    </row>
    <row r="33" spans="1:5" x14ac:dyDescent="0.25">
      <c r="A33" s="27"/>
      <c r="B33" s="27"/>
      <c r="C33" s="27"/>
      <c r="D33" s="27"/>
      <c r="E33" s="27"/>
    </row>
    <row r="34" spans="1:5" x14ac:dyDescent="0.25">
      <c r="A34" s="27"/>
      <c r="B34" s="27"/>
      <c r="C34" s="27"/>
      <c r="D34" s="27"/>
      <c r="E34" s="27"/>
    </row>
    <row r="35" spans="1:5" x14ac:dyDescent="0.25">
      <c r="A35" s="50" t="s">
        <v>5</v>
      </c>
      <c r="B35" s="50"/>
      <c r="C35" s="50"/>
      <c r="D35" s="50"/>
      <c r="E35" s="50"/>
    </row>
    <row r="36" spans="1:5" x14ac:dyDescent="0.25">
      <c r="A36" s="42" t="s">
        <v>18</v>
      </c>
      <c r="B36" s="42"/>
      <c r="C36" s="42"/>
      <c r="D36" s="42"/>
      <c r="E36" s="42"/>
    </row>
    <row r="37" spans="1:5" x14ac:dyDescent="0.25">
      <c r="A37" s="51" t="s">
        <v>56</v>
      </c>
      <c r="B37" s="51"/>
      <c r="C37" s="51"/>
      <c r="D37" s="51"/>
      <c r="E37" s="5"/>
    </row>
    <row r="38" spans="1:5" x14ac:dyDescent="0.25">
      <c r="B38" s="48" t="s">
        <v>19</v>
      </c>
      <c r="C38" s="48"/>
      <c r="D38" s="48"/>
      <c r="E38" s="6" t="s">
        <v>6</v>
      </c>
    </row>
    <row r="39" spans="1:5" x14ac:dyDescent="0.25">
      <c r="A39" s="29"/>
      <c r="B39" s="29"/>
      <c r="C39" s="29"/>
      <c r="D39" s="29"/>
      <c r="E39" s="29"/>
    </row>
    <row r="40" spans="1:5" x14ac:dyDescent="0.25">
      <c r="A40" s="51" t="s">
        <v>41</v>
      </c>
      <c r="B40" s="51"/>
      <c r="C40" s="51"/>
      <c r="D40" s="51"/>
      <c r="E40" s="5"/>
    </row>
    <row r="41" spans="1:5" x14ac:dyDescent="0.25">
      <c r="B41" s="48" t="s">
        <v>19</v>
      </c>
      <c r="C41" s="48"/>
      <c r="D41" s="48"/>
      <c r="E41" s="6" t="s">
        <v>6</v>
      </c>
    </row>
    <row r="43" spans="1:5" x14ac:dyDescent="0.25">
      <c r="A43" s="18" t="s">
        <v>32</v>
      </c>
    </row>
    <row r="44" spans="1:5" x14ac:dyDescent="0.25">
      <c r="A44" s="14" t="s">
        <v>31</v>
      </c>
    </row>
    <row r="45" spans="1:5" x14ac:dyDescent="0.25">
      <c r="A45" s="2" t="s">
        <v>37</v>
      </c>
      <c r="B45" s="15">
        <f>'1кв'!B53</f>
        <v>-6888.4199999999983</v>
      </c>
    </row>
    <row r="46" spans="1:5" x14ac:dyDescent="0.25">
      <c r="A46" s="19" t="s">
        <v>44</v>
      </c>
      <c r="B46" s="16"/>
    </row>
    <row r="47" spans="1:5" x14ac:dyDescent="0.25">
      <c r="A47" s="2" t="s">
        <v>33</v>
      </c>
      <c r="B47" s="16">
        <v>17464.77</v>
      </c>
    </row>
    <row r="48" spans="1:5" x14ac:dyDescent="0.25">
      <c r="A48" s="2" t="s">
        <v>57</v>
      </c>
      <c r="B48" s="16">
        <f>150*3</f>
        <v>450</v>
      </c>
    </row>
    <row r="49" spans="1:2" ht="30" x14ac:dyDescent="0.25">
      <c r="A49" s="28" t="s">
        <v>34</v>
      </c>
      <c r="B49" s="16">
        <f>E26</f>
        <v>14220.88</v>
      </c>
    </row>
    <row r="50" spans="1:2" x14ac:dyDescent="0.25">
      <c r="A50" s="17" t="s">
        <v>35</v>
      </c>
      <c r="B50" s="20">
        <f>B45+B47+B48-B49</f>
        <v>-3194.529999999997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0" zoomScaleSheetLayoutView="100" workbookViewId="0">
      <selection activeCell="B51" sqref="B51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2.2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61</v>
      </c>
      <c r="B3" s="40"/>
      <c r="C3" s="40"/>
      <c r="D3" s="40"/>
      <c r="E3" s="40"/>
    </row>
    <row r="4" spans="1:5" s="1" customFormat="1" ht="15.6" customHeight="1" x14ac:dyDescent="0.25">
      <c r="A4" s="21" t="s">
        <v>13</v>
      </c>
      <c r="B4" s="4"/>
      <c r="C4" s="4"/>
      <c r="D4" s="41" t="s">
        <v>62</v>
      </c>
      <c r="E4" s="41"/>
    </row>
    <row r="5" spans="1:5" x14ac:dyDescent="0.25">
      <c r="A5" s="30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40</v>
      </c>
      <c r="B9" s="42"/>
      <c r="C9" s="42"/>
      <c r="D9" s="42"/>
      <c r="E9" s="42"/>
    </row>
    <row r="10" spans="1:5" ht="28.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42" t="s">
        <v>36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4" t="s">
        <v>2</v>
      </c>
      <c r="B14" s="47"/>
      <c r="C14" s="47"/>
      <c r="D14" s="47"/>
      <c r="E14" s="47"/>
    </row>
    <row r="15" spans="1:5" ht="12.75" customHeight="1" x14ac:dyDescent="0.25">
      <c r="A15" s="42" t="s">
        <v>47</v>
      </c>
      <c r="B15" s="42"/>
      <c r="C15" s="42"/>
      <c r="D15" s="42"/>
      <c r="E15" s="42"/>
    </row>
    <row r="16" spans="1:5" x14ac:dyDescent="0.25">
      <c r="A16" s="44" t="s">
        <v>16</v>
      </c>
      <c r="B16" s="47"/>
      <c r="C16" s="47"/>
      <c r="D16" s="47"/>
      <c r="E16" s="47"/>
    </row>
    <row r="17" spans="1:7" ht="29.25" customHeight="1" x14ac:dyDescent="0.25">
      <c r="A17" s="42" t="s">
        <v>17</v>
      </c>
      <c r="B17" s="42"/>
      <c r="C17" s="42"/>
      <c r="D17" s="42"/>
      <c r="E17" s="42"/>
    </row>
    <row r="18" spans="1:7" ht="58.5" customHeight="1" x14ac:dyDescent="0.25">
      <c r="A18" s="42" t="s">
        <v>26</v>
      </c>
      <c r="B18" s="42"/>
      <c r="C18" s="42"/>
      <c r="D18" s="42"/>
      <c r="E18" s="42"/>
    </row>
    <row r="19" spans="1:7" ht="31.5" customHeight="1" x14ac:dyDescent="0.25">
      <c r="A19" s="43" t="s">
        <v>27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380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42</v>
      </c>
      <c r="B22" s="9" t="s">
        <v>38</v>
      </c>
      <c r="C22" s="3" t="s">
        <v>4</v>
      </c>
      <c r="D22" s="3">
        <v>9.08</v>
      </c>
      <c r="E22" s="8">
        <f>D22*F20*G20</f>
        <v>10351.200000000001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4970.4000000000005</v>
      </c>
    </row>
    <row r="24" spans="1:7" x14ac:dyDescent="0.25">
      <c r="A24" s="7" t="s">
        <v>28</v>
      </c>
      <c r="B24" s="9" t="s">
        <v>63</v>
      </c>
      <c r="C24" s="3" t="s">
        <v>29</v>
      </c>
      <c r="D24" s="3"/>
      <c r="E24" s="8">
        <v>0</v>
      </c>
    </row>
    <row r="25" spans="1:7" x14ac:dyDescent="0.25">
      <c r="A25" s="7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15321.600000000002</v>
      </c>
    </row>
    <row r="28" spans="1:7" ht="31.15" customHeight="1" x14ac:dyDescent="0.25">
      <c r="A28" s="49" t="s">
        <v>65</v>
      </c>
      <c r="B28" s="49"/>
      <c r="C28" s="49"/>
      <c r="D28" s="49"/>
      <c r="E28" s="49"/>
    </row>
    <row r="29" spans="1:7" ht="30.6" customHeight="1" x14ac:dyDescent="0.25">
      <c r="A29" s="42" t="s">
        <v>21</v>
      </c>
      <c r="B29" s="42"/>
      <c r="C29" s="42"/>
      <c r="D29" s="42"/>
      <c r="E29" s="42"/>
    </row>
    <row r="30" spans="1:7" ht="20.45" customHeight="1" x14ac:dyDescent="0.25">
      <c r="A30" s="42" t="s">
        <v>20</v>
      </c>
      <c r="B30" s="42"/>
      <c r="C30" s="42"/>
      <c r="D30" s="42"/>
      <c r="E30" s="42"/>
    </row>
    <row r="31" spans="1:7" ht="28.5" customHeight="1" x14ac:dyDescent="0.25">
      <c r="A31" s="42" t="s">
        <v>30</v>
      </c>
      <c r="B31" s="42"/>
      <c r="C31" s="42"/>
      <c r="D31" s="42"/>
      <c r="E31" s="42"/>
    </row>
    <row r="32" spans="1:7" x14ac:dyDescent="0.25">
      <c r="A32" s="42" t="s">
        <v>18</v>
      </c>
      <c r="B32" s="42"/>
      <c r="C32" s="42"/>
      <c r="D32" s="42"/>
      <c r="E32" s="42"/>
    </row>
    <row r="33" spans="1:5" x14ac:dyDescent="0.25">
      <c r="A33" s="27"/>
      <c r="B33" s="27"/>
      <c r="C33" s="27"/>
      <c r="D33" s="27"/>
      <c r="E33" s="27"/>
    </row>
    <row r="34" spans="1:5" x14ac:dyDescent="0.25">
      <c r="A34" s="27"/>
      <c r="B34" s="27"/>
      <c r="C34" s="27"/>
      <c r="D34" s="27"/>
      <c r="E34" s="27"/>
    </row>
    <row r="35" spans="1:5" x14ac:dyDescent="0.25">
      <c r="A35" s="50" t="s">
        <v>5</v>
      </c>
      <c r="B35" s="50"/>
      <c r="C35" s="50"/>
      <c r="D35" s="50"/>
      <c r="E35" s="50"/>
    </row>
    <row r="36" spans="1:5" x14ac:dyDescent="0.25">
      <c r="A36" s="42" t="s">
        <v>18</v>
      </c>
      <c r="B36" s="42"/>
      <c r="C36" s="42"/>
      <c r="D36" s="42"/>
      <c r="E36" s="42"/>
    </row>
    <row r="37" spans="1:5" x14ac:dyDescent="0.25">
      <c r="A37" s="51" t="s">
        <v>56</v>
      </c>
      <c r="B37" s="51"/>
      <c r="C37" s="51"/>
      <c r="D37" s="51"/>
      <c r="E37" s="5"/>
    </row>
    <row r="38" spans="1:5" x14ac:dyDescent="0.25">
      <c r="B38" s="48" t="s">
        <v>19</v>
      </c>
      <c r="C38" s="48"/>
      <c r="D38" s="48"/>
      <c r="E38" s="6" t="s">
        <v>6</v>
      </c>
    </row>
    <row r="39" spans="1:5" x14ac:dyDescent="0.25">
      <c r="A39" s="29"/>
      <c r="B39" s="29"/>
      <c r="C39" s="29"/>
      <c r="D39" s="29"/>
      <c r="E39" s="29"/>
    </row>
    <row r="40" spans="1:5" x14ac:dyDescent="0.25">
      <c r="A40" s="51" t="s">
        <v>41</v>
      </c>
      <c r="B40" s="51"/>
      <c r="C40" s="51"/>
      <c r="D40" s="51"/>
      <c r="E40" s="5"/>
    </row>
    <row r="41" spans="1:5" x14ac:dyDescent="0.25">
      <c r="B41" s="48" t="s">
        <v>19</v>
      </c>
      <c r="C41" s="48"/>
      <c r="D41" s="48"/>
      <c r="E41" s="6" t="s">
        <v>6</v>
      </c>
    </row>
    <row r="43" spans="1:5" x14ac:dyDescent="0.25">
      <c r="A43" s="18" t="s">
        <v>32</v>
      </c>
    </row>
    <row r="44" spans="1:5" x14ac:dyDescent="0.25">
      <c r="A44" s="14" t="s">
        <v>31</v>
      </c>
    </row>
    <row r="45" spans="1:5" x14ac:dyDescent="0.25">
      <c r="A45" s="2" t="s">
        <v>37</v>
      </c>
      <c r="B45" s="15">
        <f>'2кв'!B50</f>
        <v>-3194.529999999997</v>
      </c>
    </row>
    <row r="46" spans="1:5" x14ac:dyDescent="0.25">
      <c r="A46" s="19" t="s">
        <v>66</v>
      </c>
      <c r="B46" s="16"/>
    </row>
    <row r="47" spans="1:5" x14ac:dyDescent="0.25">
      <c r="A47" s="2" t="s">
        <v>33</v>
      </c>
      <c r="B47" s="16">
        <v>18848.990000000002</v>
      </c>
    </row>
    <row r="48" spans="1:5" x14ac:dyDescent="0.25">
      <c r="A48" s="2" t="s">
        <v>57</v>
      </c>
      <c r="B48" s="16">
        <f>150*3</f>
        <v>450</v>
      </c>
    </row>
    <row r="49" spans="1:2" ht="30" x14ac:dyDescent="0.25">
      <c r="A49" s="28" t="s">
        <v>34</v>
      </c>
      <c r="B49" s="16">
        <f>E26</f>
        <v>15321.600000000002</v>
      </c>
    </row>
    <row r="50" spans="1:2" x14ac:dyDescent="0.25">
      <c r="A50" s="17" t="s">
        <v>35</v>
      </c>
      <c r="B50" s="20">
        <f>B45+B47+B48-B49</f>
        <v>782.8600000000024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1" zoomScaleSheetLayoutView="100" workbookViewId="0">
      <selection activeCell="B50" sqref="B50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2.2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90</v>
      </c>
      <c r="B3" s="40"/>
      <c r="C3" s="40"/>
      <c r="D3" s="40"/>
      <c r="E3" s="40"/>
    </row>
    <row r="4" spans="1:5" s="1" customFormat="1" ht="15.6" customHeight="1" x14ac:dyDescent="0.25">
      <c r="A4" s="21" t="s">
        <v>13</v>
      </c>
      <c r="B4" s="4"/>
      <c r="C4" s="4"/>
      <c r="D4" s="82"/>
      <c r="E4" s="82" t="s">
        <v>91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40</v>
      </c>
      <c r="B9" s="42"/>
      <c r="C9" s="42"/>
      <c r="D9" s="42"/>
      <c r="E9" s="42"/>
    </row>
    <row r="10" spans="1:5" ht="28.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42" t="s">
        <v>36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x14ac:dyDescent="0.25">
      <c r="A14" s="44" t="s">
        <v>2</v>
      </c>
      <c r="B14" s="47"/>
      <c r="C14" s="47"/>
      <c r="D14" s="47"/>
      <c r="E14" s="47"/>
    </row>
    <row r="15" spans="1:5" ht="12.75" customHeight="1" x14ac:dyDescent="0.25">
      <c r="A15" s="42" t="s">
        <v>47</v>
      </c>
      <c r="B15" s="42"/>
      <c r="C15" s="42"/>
      <c r="D15" s="42"/>
      <c r="E15" s="42"/>
    </row>
    <row r="16" spans="1:5" x14ac:dyDescent="0.25">
      <c r="A16" s="44" t="s">
        <v>16</v>
      </c>
      <c r="B16" s="47"/>
      <c r="C16" s="47"/>
      <c r="D16" s="47"/>
      <c r="E16" s="47"/>
    </row>
    <row r="17" spans="1:7" ht="29.25" customHeight="1" x14ac:dyDescent="0.25">
      <c r="A17" s="42" t="s">
        <v>17</v>
      </c>
      <c r="B17" s="42"/>
      <c r="C17" s="42"/>
      <c r="D17" s="42"/>
      <c r="E17" s="42"/>
    </row>
    <row r="18" spans="1:7" ht="58.5" customHeight="1" x14ac:dyDescent="0.25">
      <c r="A18" s="42" t="s">
        <v>26</v>
      </c>
      <c r="B18" s="42"/>
      <c r="C18" s="42"/>
      <c r="D18" s="42"/>
      <c r="E18" s="42"/>
    </row>
    <row r="19" spans="1:7" ht="31.5" customHeight="1" x14ac:dyDescent="0.25">
      <c r="A19" s="43" t="s">
        <v>27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380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42</v>
      </c>
      <c r="B22" s="9" t="s">
        <v>38</v>
      </c>
      <c r="C22" s="3" t="s">
        <v>4</v>
      </c>
      <c r="D22" s="3">
        <v>9.08</v>
      </c>
      <c r="E22" s="8">
        <f>D22*F20*G20</f>
        <v>10351.200000000001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4970.4000000000005</v>
      </c>
    </row>
    <row r="24" spans="1:7" x14ac:dyDescent="0.25">
      <c r="A24" s="7" t="s">
        <v>28</v>
      </c>
      <c r="B24" s="9" t="s">
        <v>92</v>
      </c>
      <c r="C24" s="3" t="s">
        <v>29</v>
      </c>
      <c r="D24" s="3"/>
      <c r="E24" s="8">
        <v>0</v>
      </c>
    </row>
    <row r="25" spans="1:7" x14ac:dyDescent="0.25">
      <c r="A25" s="7"/>
      <c r="B25" s="9"/>
      <c r="C25" s="3"/>
      <c r="D25" s="3"/>
      <c r="E25" s="8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15321.600000000002</v>
      </c>
    </row>
    <row r="28" spans="1:7" ht="31.15" customHeight="1" x14ac:dyDescent="0.25">
      <c r="A28" s="49" t="s">
        <v>93</v>
      </c>
      <c r="B28" s="49"/>
      <c r="C28" s="49"/>
      <c r="D28" s="49"/>
      <c r="E28" s="49"/>
    </row>
    <row r="29" spans="1:7" ht="30.6" customHeight="1" x14ac:dyDescent="0.25">
      <c r="A29" s="42" t="s">
        <v>21</v>
      </c>
      <c r="B29" s="42"/>
      <c r="C29" s="42"/>
      <c r="D29" s="42"/>
      <c r="E29" s="42"/>
    </row>
    <row r="30" spans="1:7" ht="20.45" customHeight="1" x14ac:dyDescent="0.25">
      <c r="A30" s="42" t="s">
        <v>20</v>
      </c>
      <c r="B30" s="42"/>
      <c r="C30" s="42"/>
      <c r="D30" s="42"/>
      <c r="E30" s="42"/>
    </row>
    <row r="31" spans="1:7" ht="28.5" customHeight="1" x14ac:dyDescent="0.25">
      <c r="A31" s="42" t="s">
        <v>30</v>
      </c>
      <c r="B31" s="42"/>
      <c r="C31" s="42"/>
      <c r="D31" s="42"/>
      <c r="E31" s="42"/>
    </row>
    <row r="32" spans="1:7" x14ac:dyDescent="0.25">
      <c r="A32" s="42" t="s">
        <v>18</v>
      </c>
      <c r="B32" s="42"/>
      <c r="C32" s="42"/>
      <c r="D32" s="42"/>
      <c r="E32" s="42"/>
    </row>
    <row r="33" spans="1:5" x14ac:dyDescent="0.25">
      <c r="A33" s="33"/>
      <c r="B33" s="33"/>
      <c r="C33" s="33"/>
      <c r="D33" s="33"/>
      <c r="E33" s="33"/>
    </row>
    <row r="34" spans="1:5" x14ac:dyDescent="0.25">
      <c r="A34" s="33"/>
      <c r="B34" s="33"/>
      <c r="C34" s="33"/>
      <c r="D34" s="33"/>
      <c r="E34" s="33"/>
    </row>
    <row r="35" spans="1:5" x14ac:dyDescent="0.25">
      <c r="A35" s="50" t="s">
        <v>5</v>
      </c>
      <c r="B35" s="50"/>
      <c r="C35" s="50"/>
      <c r="D35" s="50"/>
      <c r="E35" s="50"/>
    </row>
    <row r="36" spans="1:5" x14ac:dyDescent="0.25">
      <c r="A36" s="42" t="s">
        <v>18</v>
      </c>
      <c r="B36" s="42"/>
      <c r="C36" s="42"/>
      <c r="D36" s="42"/>
      <c r="E36" s="42"/>
    </row>
    <row r="37" spans="1:5" x14ac:dyDescent="0.25">
      <c r="A37" s="51" t="s">
        <v>56</v>
      </c>
      <c r="B37" s="51"/>
      <c r="C37" s="51"/>
      <c r="D37" s="51"/>
      <c r="E37" s="5"/>
    </row>
    <row r="38" spans="1:5" x14ac:dyDescent="0.25">
      <c r="B38" s="48" t="s">
        <v>19</v>
      </c>
      <c r="C38" s="48"/>
      <c r="D38" s="48"/>
      <c r="E38" s="6" t="s">
        <v>6</v>
      </c>
    </row>
    <row r="39" spans="1:5" x14ac:dyDescent="0.25">
      <c r="A39" s="34"/>
      <c r="B39" s="34"/>
      <c r="C39" s="34"/>
      <c r="D39" s="34"/>
      <c r="E39" s="34"/>
    </row>
    <row r="40" spans="1:5" x14ac:dyDescent="0.25">
      <c r="A40" s="51" t="s">
        <v>41</v>
      </c>
      <c r="B40" s="51"/>
      <c r="C40" s="51"/>
      <c r="D40" s="51"/>
      <c r="E40" s="5"/>
    </row>
    <row r="41" spans="1:5" x14ac:dyDescent="0.25">
      <c r="B41" s="48" t="s">
        <v>19</v>
      </c>
      <c r="C41" s="48"/>
      <c r="D41" s="48"/>
      <c r="E41" s="6" t="s">
        <v>6</v>
      </c>
    </row>
    <row r="43" spans="1:5" x14ac:dyDescent="0.25">
      <c r="A43" s="18" t="s">
        <v>32</v>
      </c>
    </row>
    <row r="44" spans="1:5" x14ac:dyDescent="0.25">
      <c r="A44" s="14" t="s">
        <v>31</v>
      </c>
    </row>
    <row r="45" spans="1:5" x14ac:dyDescent="0.25">
      <c r="A45" s="2" t="s">
        <v>37</v>
      </c>
      <c r="B45" s="15">
        <f>'3кв'!B50</f>
        <v>782.8600000000024</v>
      </c>
    </row>
    <row r="46" spans="1:5" x14ac:dyDescent="0.25">
      <c r="A46" s="19" t="s">
        <v>66</v>
      </c>
      <c r="B46" s="16"/>
    </row>
    <row r="47" spans="1:5" x14ac:dyDescent="0.25">
      <c r="A47" s="2" t="s">
        <v>33</v>
      </c>
      <c r="B47" s="16">
        <v>19538.599999999999</v>
      </c>
    </row>
    <row r="48" spans="1:5" x14ac:dyDescent="0.25">
      <c r="A48" s="2" t="s">
        <v>57</v>
      </c>
      <c r="B48" s="16">
        <f>150*3</f>
        <v>450</v>
      </c>
    </row>
    <row r="49" spans="1:2" ht="30" x14ac:dyDescent="0.25">
      <c r="A49" s="32" t="s">
        <v>34</v>
      </c>
      <c r="B49" s="16">
        <f>E26</f>
        <v>15321.600000000002</v>
      </c>
    </row>
    <row r="50" spans="1:2" x14ac:dyDescent="0.25">
      <c r="A50" s="17" t="s">
        <v>35</v>
      </c>
      <c r="B50" s="20">
        <f>B45+B47+B48-B49</f>
        <v>5449.8599999999969</v>
      </c>
    </row>
  </sheetData>
  <mergeCells count="29">
    <mergeCell ref="A35:E35"/>
    <mergeCell ref="A36:E36"/>
    <mergeCell ref="A37:D37"/>
    <mergeCell ref="B38:D38"/>
    <mergeCell ref="A40:D40"/>
    <mergeCell ref="B41:D41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SheetLayoutView="100" workbookViewId="0">
      <selection activeCell="C17" sqref="C17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2" t="s">
        <v>67</v>
      </c>
      <c r="B1" s="52"/>
      <c r="C1" s="52"/>
      <c r="D1" s="53"/>
    </row>
    <row r="2" spans="1:5" ht="15.75" x14ac:dyDescent="0.25">
      <c r="A2" s="54" t="s">
        <v>68</v>
      </c>
      <c r="B2" s="54"/>
      <c r="C2" s="54"/>
      <c r="D2" s="55"/>
    </row>
    <row r="3" spans="1:5" ht="15.75" x14ac:dyDescent="0.25">
      <c r="A3" s="54" t="s">
        <v>69</v>
      </c>
      <c r="B3" s="54"/>
      <c r="C3" s="54"/>
      <c r="D3" s="55"/>
    </row>
    <row r="4" spans="1:5" ht="15.75" x14ac:dyDescent="0.25">
      <c r="A4" s="52" t="s">
        <v>94</v>
      </c>
      <c r="B4" s="52"/>
      <c r="C4" s="52"/>
      <c r="D4" s="53"/>
    </row>
    <row r="5" spans="1:5" ht="15.75" x14ac:dyDescent="0.25">
      <c r="A5" s="56"/>
      <c r="B5" s="56"/>
      <c r="C5" s="56"/>
      <c r="D5" s="1"/>
    </row>
    <row r="6" spans="1:5" ht="15.75" x14ac:dyDescent="0.25">
      <c r="A6" s="55"/>
      <c r="B6" s="57" t="s">
        <v>70</v>
      </c>
      <c r="C6" s="58">
        <f>'1кв'!B48</f>
        <v>-170.13</v>
      </c>
      <c r="D6" s="59"/>
    </row>
    <row r="7" spans="1:5" ht="15.75" x14ac:dyDescent="0.25">
      <c r="A7" s="60" t="s">
        <v>71</v>
      </c>
      <c r="B7" s="57" t="s">
        <v>95</v>
      </c>
      <c r="C7" s="58"/>
      <c r="D7" s="59"/>
    </row>
    <row r="8" spans="1:5" ht="15.75" x14ac:dyDescent="0.25">
      <c r="B8" s="61" t="s">
        <v>72</v>
      </c>
      <c r="C8" s="62">
        <f>'1кв'!B50+'2кв'!B47+'3кв'!B47+'4кв'!B47</f>
        <v>73317.13</v>
      </c>
      <c r="D8" s="63"/>
    </row>
    <row r="9" spans="1:5" ht="30" x14ac:dyDescent="0.25">
      <c r="B9" s="22" t="s">
        <v>73</v>
      </c>
      <c r="C9" s="62">
        <f>'1кв'!B51+'2кв'!B48+'3кв'!B48+'4кв'!B48</f>
        <v>2700</v>
      </c>
      <c r="D9" s="63"/>
    </row>
    <row r="10" spans="1:5" ht="15.75" x14ac:dyDescent="0.25">
      <c r="A10" s="64"/>
      <c r="B10" s="61" t="s">
        <v>74</v>
      </c>
      <c r="C10" s="65">
        <f>SUM(C8:C9)</f>
        <v>76017.13</v>
      </c>
      <c r="D10" s="59"/>
    </row>
    <row r="11" spans="1:5" ht="15.75" x14ac:dyDescent="0.25">
      <c r="A11" s="1"/>
      <c r="B11" s="66"/>
      <c r="C11" s="66"/>
      <c r="D11" s="67"/>
    </row>
    <row r="12" spans="1:5" ht="15.75" x14ac:dyDescent="0.25">
      <c r="A12" s="68" t="s">
        <v>75</v>
      </c>
      <c r="B12" s="69" t="s">
        <v>42</v>
      </c>
      <c r="C12" s="62">
        <f>'1кв'!E22+'2кв'!E22+'3кв'!E22+'4кв'!E22</f>
        <v>39216</v>
      </c>
      <c r="D12" s="67"/>
    </row>
    <row r="13" spans="1:5" ht="15.75" x14ac:dyDescent="0.25">
      <c r="A13" s="68"/>
      <c r="B13" s="7" t="s">
        <v>39</v>
      </c>
      <c r="C13" s="62">
        <f>'1кв'!E23+'2кв'!E23+'3кв'!E23+'4кв'!E23</f>
        <v>18832.800000000003</v>
      </c>
      <c r="D13" s="67"/>
    </row>
    <row r="14" spans="1:5" ht="15.75" x14ac:dyDescent="0.25">
      <c r="A14" s="1"/>
      <c r="B14" s="7" t="s">
        <v>28</v>
      </c>
      <c r="C14" s="62">
        <f>'1кв'!E24+'2кв'!E24+'3кв'!E24+'4кв'!E24</f>
        <v>1258.69</v>
      </c>
      <c r="D14" s="67"/>
      <c r="E14" s="70"/>
    </row>
    <row r="15" spans="1:5" ht="15.75" x14ac:dyDescent="0.25">
      <c r="A15" s="1"/>
      <c r="B15" s="71" t="s">
        <v>76</v>
      </c>
      <c r="C15" s="62">
        <v>0</v>
      </c>
      <c r="D15" s="67"/>
      <c r="E15" s="70"/>
    </row>
    <row r="16" spans="1:5" ht="15.75" x14ac:dyDescent="0.25">
      <c r="A16" s="68"/>
      <c r="B16" s="72" t="s">
        <v>96</v>
      </c>
      <c r="C16" s="62">
        <f>'1кв'!E25+'1кв'!E26+'1кв'!E27</f>
        <v>11089.65</v>
      </c>
      <c r="D16" s="67"/>
    </row>
    <row r="17" spans="1:5" ht="15.75" x14ac:dyDescent="0.25">
      <c r="A17" s="68"/>
      <c r="B17" s="73" t="s">
        <v>77</v>
      </c>
      <c r="C17" s="62">
        <v>0</v>
      </c>
      <c r="D17" s="67"/>
    </row>
    <row r="18" spans="1:5" ht="15.75" x14ac:dyDescent="0.25">
      <c r="A18" s="68"/>
      <c r="B18" s="73" t="s">
        <v>78</v>
      </c>
      <c r="C18" s="74"/>
      <c r="D18" s="67"/>
    </row>
    <row r="19" spans="1:5" ht="15.75" x14ac:dyDescent="0.25">
      <c r="A19" s="1"/>
      <c r="B19" s="75" t="s">
        <v>79</v>
      </c>
      <c r="C19" s="65">
        <f>SUM(C12:C17)</f>
        <v>70397.14</v>
      </c>
      <c r="D19" s="67"/>
      <c r="E19" s="70"/>
    </row>
    <row r="20" spans="1:5" ht="15.75" x14ac:dyDescent="0.25">
      <c r="A20" s="1"/>
      <c r="B20" s="76" t="s">
        <v>80</v>
      </c>
      <c r="C20" s="65">
        <f>C6+C10-C19</f>
        <v>5449.8600000000006</v>
      </c>
      <c r="D20" s="67"/>
    </row>
    <row r="21" spans="1:5" ht="15.75" x14ac:dyDescent="0.25">
      <c r="A21" s="1"/>
      <c r="B21" s="60"/>
      <c r="C21" s="60"/>
      <c r="D21" s="67"/>
    </row>
    <row r="22" spans="1:5" ht="15.75" x14ac:dyDescent="0.25">
      <c r="A22" s="1"/>
      <c r="B22" s="77" t="s">
        <v>81</v>
      </c>
      <c r="C22" s="77"/>
      <c r="D22" s="67"/>
    </row>
    <row r="23" spans="1:5" ht="15.75" x14ac:dyDescent="0.25">
      <c r="A23" s="1"/>
      <c r="B23" s="77" t="s">
        <v>82</v>
      </c>
      <c r="C23" s="78">
        <v>5821.59</v>
      </c>
      <c r="D23" s="67"/>
    </row>
    <row r="24" spans="1:5" ht="15.75" x14ac:dyDescent="0.25">
      <c r="A24" s="1"/>
      <c r="B24" s="79" t="s">
        <v>83</v>
      </c>
      <c r="C24" s="80">
        <v>6513.2</v>
      </c>
      <c r="D24" s="67"/>
    </row>
    <row r="25" spans="1:5" ht="15.75" x14ac:dyDescent="0.25">
      <c r="A25" s="1"/>
      <c r="B25" s="77" t="s">
        <v>84</v>
      </c>
      <c r="C25" s="81">
        <f>C24-C23</f>
        <v>691.60999999999967</v>
      </c>
      <c r="D25" s="67"/>
    </row>
    <row r="26" spans="1:5" ht="15.75" x14ac:dyDescent="0.25">
      <c r="A26" s="1"/>
      <c r="B26" s="60"/>
      <c r="C26" s="60"/>
      <c r="D26" s="67"/>
    </row>
    <row r="27" spans="1:5" ht="15.75" x14ac:dyDescent="0.25">
      <c r="A27" s="1"/>
      <c r="B27" s="60"/>
      <c r="C27" s="60"/>
      <c r="D27" s="67"/>
    </row>
    <row r="28" spans="1:5" ht="15.75" x14ac:dyDescent="0.25">
      <c r="A28" s="1"/>
      <c r="B28" s="60"/>
      <c r="C28" s="60"/>
      <c r="D28" s="67"/>
    </row>
    <row r="29" spans="1:5" ht="15.75" x14ac:dyDescent="0.25">
      <c r="A29" s="1"/>
      <c r="B29" s="60"/>
      <c r="C29" s="60"/>
      <c r="D29" s="67"/>
    </row>
    <row r="30" spans="1:5" ht="15.75" x14ac:dyDescent="0.25">
      <c r="A30" s="1" t="s">
        <v>85</v>
      </c>
      <c r="B30" s="60" t="s">
        <v>86</v>
      </c>
      <c r="C30" s="60"/>
      <c r="D30" s="67"/>
    </row>
    <row r="31" spans="1:5" ht="15.75" x14ac:dyDescent="0.25">
      <c r="A31" s="1"/>
      <c r="B31" s="60" t="s">
        <v>87</v>
      </c>
      <c r="C31" s="60"/>
      <c r="D31" s="67"/>
    </row>
    <row r="32" spans="1:5" ht="15.75" x14ac:dyDescent="0.25">
      <c r="A32" s="1"/>
      <c r="B32" s="60" t="s">
        <v>88</v>
      </c>
      <c r="C32" s="60"/>
      <c r="D32" s="67"/>
    </row>
    <row r="33" spans="1:4" ht="15.75" x14ac:dyDescent="0.25">
      <c r="A33" s="1"/>
      <c r="B33" s="60"/>
      <c r="C33" s="60"/>
      <c r="D33" s="67"/>
    </row>
    <row r="34" spans="1:4" ht="15.75" x14ac:dyDescent="0.25">
      <c r="A34" s="1"/>
      <c r="B34" s="60"/>
      <c r="C34" s="60"/>
      <c r="D34" s="67"/>
    </row>
    <row r="35" spans="1:4" ht="15.75" x14ac:dyDescent="0.25">
      <c r="A35" s="1"/>
      <c r="B35" s="60" t="s">
        <v>89</v>
      </c>
      <c r="C35" s="60"/>
      <c r="D35" s="67"/>
    </row>
    <row r="36" spans="1:4" ht="15.75" x14ac:dyDescent="0.25">
      <c r="A36" s="1"/>
      <c r="B36" s="60"/>
      <c r="C36" s="60"/>
      <c r="D36" s="67"/>
    </row>
    <row r="37" spans="1:4" ht="15.75" x14ac:dyDescent="0.25">
      <c r="A37" s="1"/>
      <c r="B37" s="60"/>
      <c r="C37" s="60"/>
      <c r="D37" s="67"/>
    </row>
    <row r="38" spans="1:4" ht="15.75" x14ac:dyDescent="0.25">
      <c r="A38" s="1"/>
      <c r="B38" s="60"/>
      <c r="C38" s="60"/>
      <c r="D38" s="67"/>
    </row>
    <row r="39" spans="1:4" ht="15.75" x14ac:dyDescent="0.25">
      <c r="A39" s="1"/>
      <c r="B39" s="60"/>
      <c r="C39" s="60"/>
      <c r="D39" s="67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2024-02-14T13:29:12Z</dcterms:modified>
</cp:coreProperties>
</file>